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'Φύλλο1'!$A$1:$H$67</definedName>
  </definedNames>
  <calcPr fullCalcOnLoad="1"/>
</workbook>
</file>

<file path=xl/sharedStrings.xml><?xml version="1.0" encoding="utf-8"?>
<sst xmlns="http://schemas.openxmlformats.org/spreadsheetml/2006/main" count="120" uniqueCount="104">
  <si>
    <t>Π Ρ Ο Ϋ Π Ο Λ Ο Γ Ι Σ Μ Ο Σ</t>
  </si>
  <si>
    <t>ΕΛΛΗΝΙΚΗ ΔΗΜΟΚΡΑΤΙΑ</t>
  </si>
  <si>
    <t>ΤΕΧΝΙΚΗ ΥΠΗΡΕΣΙΑ</t>
  </si>
  <si>
    <t>ΔΗΜΟΣ ΝΙΚΟΛΑΟΥ ΣΚΟΥΦΑ</t>
  </si>
  <si>
    <t>Α/Α</t>
  </si>
  <si>
    <t>ΝΕΤ</t>
  </si>
  <si>
    <t>ΕΡΓΑΣΙΕΣ</t>
  </si>
  <si>
    <t xml:space="preserve">ΚΩΔΙΚΟΣ ΑΝΑΘΕΩΡΗΣΗΣ </t>
  </si>
  <si>
    <t>ΜΟΝΑΔA ΜΕΤΡΗΣΗΣ</t>
  </si>
  <si>
    <t>ΤΙΜΗ ΜΟΝΑΔΟΣ</t>
  </si>
  <si>
    <t>ΠΟΣΟΤΗΤΑ</t>
  </si>
  <si>
    <t>ΔΑΠΑΝΗ</t>
  </si>
  <si>
    <t>ΜΕΡΙΚΗ</t>
  </si>
  <si>
    <t>Σύνολο</t>
  </si>
  <si>
    <t>Γενικό σύνολο</t>
  </si>
  <si>
    <t>Ο Διευθυντής</t>
  </si>
  <si>
    <t>Τάλλαρος Γεώργιος</t>
  </si>
  <si>
    <t>Μηχανολόγος Μηχανικός</t>
  </si>
  <si>
    <t xml:space="preserve">ΕΡΓΟ: </t>
  </si>
  <si>
    <t>ο συντάξας</t>
  </si>
  <si>
    <t xml:space="preserve">εργ.τοπογραφος </t>
  </si>
  <si>
    <t>Σιαπλαουρας Δημητριος</t>
  </si>
  <si>
    <t>προστιθεται ΓΕ&amp;ΟΕ 18%</t>
  </si>
  <si>
    <t>απροβλεπτα15%</t>
  </si>
  <si>
    <t>προστιθεται Φ.Π.Α 24%</t>
  </si>
  <si>
    <t>ΕΛΑΙΟΧΡΩΜΑΤΙΣΜΟΙ</t>
  </si>
  <si>
    <t>ΗΛΕΚΤΡΟΛΟΓΙΚΑ</t>
  </si>
  <si>
    <t>ΤΕΜ</t>
  </si>
  <si>
    <t>22.22.01</t>
  </si>
  <si>
    <t>Μ2</t>
  </si>
  <si>
    <t>Μ3</t>
  </si>
  <si>
    <t>52.80.01</t>
  </si>
  <si>
    <t>ΟΙΚ 5281</t>
  </si>
  <si>
    <t>72.04</t>
  </si>
  <si>
    <t>ΟΙΚ 7204</t>
  </si>
  <si>
    <t>72.23</t>
  </si>
  <si>
    <t>ΟΙΚ 7223</t>
  </si>
  <si>
    <t>77.91</t>
  </si>
  <si>
    <t>ΟΙΚ 7791</t>
  </si>
  <si>
    <t>77.54</t>
  </si>
  <si>
    <t>ΟΙΚ 7754</t>
  </si>
  <si>
    <t>77.55</t>
  </si>
  <si>
    <t>ΟΙΚ 7755</t>
  </si>
  <si>
    <t xml:space="preserve">ΞΥΛΙΝΕΣ ΚΑΤΑΣΚΕΥΕΣ- </t>
  </si>
  <si>
    <t>ΚΑΘΑΙΡΕΣΕΙΣ</t>
  </si>
  <si>
    <t>ΟΙΚ2241</t>
  </si>
  <si>
    <t>22.04</t>
  </si>
  <si>
    <t>ΟΙΚ 2222</t>
  </si>
  <si>
    <t>Μ</t>
  </si>
  <si>
    <t>ΧΛΓ</t>
  </si>
  <si>
    <t>Ν.Τ1</t>
  </si>
  <si>
    <t>Ν.Τ.2</t>
  </si>
  <si>
    <t>Καθαρισμος υδρορροων</t>
  </si>
  <si>
    <t>ΤΕΧΝΙΚΑ ΕΡΓΑ</t>
  </si>
  <si>
    <t>Ν.Τ 2</t>
  </si>
  <si>
    <t>77.71.01</t>
  </si>
  <si>
    <t>ΟΙΚ 7771</t>
  </si>
  <si>
    <t>77.99</t>
  </si>
  <si>
    <t>ΟΙΚ 7797</t>
  </si>
  <si>
    <t>77.92.02</t>
  </si>
  <si>
    <t>ΟΙΚ 7793</t>
  </si>
  <si>
    <t>79.08</t>
  </si>
  <si>
    <t>ΟΙΚ 7903</t>
  </si>
  <si>
    <t>ΕΠΙΣΚΕΥΗ ΣΥΝΤΗΡΗΣΗ ΣΧΟΛΙΚΩΝ ΚΤΙΡΙΩΝ &amp;ΑΥΛΕΙΩΝ ΧΩΡΩΝ ΔΗΜΟΥ Ν.ΣΚΟΥΦΑ</t>
  </si>
  <si>
    <t>71.21</t>
  </si>
  <si>
    <t>ΟΙΚ 7121</t>
  </si>
  <si>
    <t>ΑΣΦΑΛΤΙΚΑ</t>
  </si>
  <si>
    <t>73.26.01</t>
  </si>
  <si>
    <t xml:space="preserve">  ΟΙΚ 73.26.01</t>
  </si>
  <si>
    <t>συνολο 1</t>
  </si>
  <si>
    <t>συνολο 2</t>
  </si>
  <si>
    <t>συνολο 3</t>
  </si>
  <si>
    <t>αναθεωρηση</t>
  </si>
  <si>
    <t>Σανίδωμα στέγης με σκουρέτα</t>
  </si>
  <si>
    <t>Επικεράμωση στέγης με κεραμύδια</t>
  </si>
  <si>
    <t>Επιστέγαση στέγης με ασφαλτοπίλημα</t>
  </si>
  <si>
    <t>Ανακαίνιση παλαιών ελαιοχρωματισμών</t>
  </si>
  <si>
    <t>Ελαιοχρωματισμός σιδηρών επιφανειών</t>
  </si>
  <si>
    <t>Ελαιοχρωματισμός ξύλινων επιφανειών</t>
  </si>
  <si>
    <t>Βερνικοχρωματισμοί ξύλινων επιφανειών με ρητίνη</t>
  </si>
  <si>
    <t>Προσαύξηση τιμής χρωματισμών λόγω ύψους</t>
  </si>
  <si>
    <t>Στεγανοποιητικές επιστρώσεις με τσιμεντοειδή υλικά</t>
  </si>
  <si>
    <t>Αφαίρεση παλαιών κατεστραμένων χρωματισμών</t>
  </si>
  <si>
    <t>Καθαίρεση επικεραμώσεων</t>
  </si>
  <si>
    <t>Κατασκευή επιχρισμάτων</t>
  </si>
  <si>
    <t>Κατασκευή ηλεκτρικής εγκατάστασης</t>
  </si>
  <si>
    <t>Επενδύσεις πλακιδίων 15*15</t>
  </si>
  <si>
    <t>Δ.10.1</t>
  </si>
  <si>
    <t>ΟΔΟ.4521β</t>
  </si>
  <si>
    <t>ΝΑΟΙΚ Α/Δ04.ΣΧ</t>
  </si>
  <si>
    <t>ΟΔΟ.4120</t>
  </si>
  <si>
    <t>Δ.3</t>
  </si>
  <si>
    <t>ΟΔΟ.4110</t>
  </si>
  <si>
    <t>Αντιολισθηρη στρωση ασφαλτικης σκυρομαστιχης</t>
  </si>
  <si>
    <t>Επιστρωση με ελαστικοσυνθετικο ταπητα παχους 1,80-2,00χιλιοστα</t>
  </si>
  <si>
    <t>Ασφαλτικη προεπαλειψη</t>
  </si>
  <si>
    <t>Καθαίρεση πλινθοδομών(επιχρισματων)</t>
  </si>
  <si>
    <t xml:space="preserve">ΑΡ. ΜΕΛ    </t>
  </si>
  <si>
    <t>Θεωρήθηκε Σεπτεμβριος  2020</t>
  </si>
  <si>
    <t>Τοποθετηση σιδηρων ικριωματων</t>
  </si>
  <si>
    <t>23.03</t>
  </si>
  <si>
    <t>ΟΙΚ 2303</t>
  </si>
  <si>
    <t xml:space="preserve">  32 /2020</t>
  </si>
  <si>
    <t>ΠΡΟΥΠ.41.075,00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</si>
</sst>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#,##0.00_ ;\-#,##0.00\ 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#,##0.000"/>
    <numFmt numFmtId="180" formatCode="#,##0.0000"/>
    <numFmt numFmtId="181" formatCode="#,##0.00000"/>
    <numFmt numFmtId="182" formatCode="#,##0.00\ "/>
    <numFmt numFmtId="183" formatCode="#,##0.00&quot;*&quot;"/>
    <numFmt numFmtId="184" formatCode="#,##0.00\ &quot;€&quot;"/>
    <numFmt numFmtId="185" formatCode="#,##0.0"/>
  </numFmts>
  <fonts count="56">
    <font>
      <sz val="10"/>
      <name val="Arial Greek"/>
      <family val="0"/>
    </font>
    <font>
      <sz val="12"/>
      <name val="Arial Greek"/>
      <family val="2"/>
    </font>
    <font>
      <b/>
      <sz val="10"/>
      <name val="Arial Greek"/>
      <family val="2"/>
    </font>
    <font>
      <b/>
      <u val="single"/>
      <sz val="14"/>
      <name val="Arial Greek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Greek"/>
      <family val="0"/>
    </font>
    <font>
      <sz val="11"/>
      <name val="Arial Greek"/>
      <family val="2"/>
    </font>
    <font>
      <b/>
      <sz val="12"/>
      <name val="Arial Greek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Arial Gree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 quotePrefix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/>
    </xf>
    <xf numFmtId="2" fontId="5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6" fillId="0" borderId="10" xfId="33" applyNumberFormat="1" applyFont="1" applyFill="1" applyBorder="1" applyAlignment="1">
      <alignment horizontal="center" vertical="center"/>
      <protection/>
    </xf>
    <xf numFmtId="0" fontId="8" fillId="0" borderId="10" xfId="33" applyNumberFormat="1" applyFont="1" applyFill="1" applyBorder="1" applyAlignment="1">
      <alignment horizontal="left" vertical="center" wrapText="1"/>
      <protection/>
    </xf>
    <xf numFmtId="0" fontId="7" fillId="0" borderId="10" xfId="33" applyNumberFormat="1" applyFont="1" applyFill="1" applyBorder="1" applyAlignment="1">
      <alignment horizontal="center" vertical="center"/>
      <protection/>
    </xf>
    <xf numFmtId="182" fontId="7" fillId="0" borderId="10" xfId="33" applyNumberFormat="1" applyFont="1" applyFill="1" applyBorder="1" applyAlignment="1">
      <alignment horizontal="right" vertical="center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54" fillId="0" borderId="0" xfId="0" applyNumberFormat="1" applyFont="1" applyAlignment="1">
      <alignment/>
    </xf>
    <xf numFmtId="4" fontId="53" fillId="0" borderId="0" xfId="0" applyNumberFormat="1" applyFont="1" applyAlignment="1">
      <alignment horizontal="center"/>
    </xf>
    <xf numFmtId="2" fontId="53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9" fillId="0" borderId="0" xfId="0" applyFont="1" applyAlignment="1">
      <alignment/>
    </xf>
    <xf numFmtId="4" fontId="7" fillId="0" borderId="10" xfId="0" applyNumberFormat="1" applyFont="1" applyBorder="1" applyAlignment="1">
      <alignment horizontal="right" vertical="center"/>
    </xf>
    <xf numFmtId="0" fontId="12" fillId="0" borderId="10" xfId="33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" fontId="11" fillId="0" borderId="12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" fontId="7" fillId="0" borderId="14" xfId="5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182" fontId="13" fillId="0" borderId="10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/>
    </xf>
    <xf numFmtId="4" fontId="7" fillId="0" borderId="10" xfId="33" applyNumberFormat="1" applyFont="1" applyFill="1" applyBorder="1" applyAlignment="1">
      <alignment horizontal="right" vertical="center"/>
      <protection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wrapText="1"/>
    </xf>
    <xf numFmtId="4" fontId="6" fillId="0" borderId="14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179" fontId="54" fillId="0" borderId="16" xfId="0" applyNumberFormat="1" applyFont="1" applyBorder="1" applyAlignment="1">
      <alignment/>
    </xf>
    <xf numFmtId="4" fontId="54" fillId="0" borderId="16" xfId="0" applyNumberFormat="1" applyFont="1" applyBorder="1" applyAlignment="1">
      <alignment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0" fontId="7" fillId="0" borderId="0" xfId="33" applyNumberFormat="1" applyFont="1" applyFill="1" applyBorder="1" applyAlignment="1">
      <alignment horizontal="center" vertical="center" wrapText="1"/>
      <protection/>
    </xf>
    <xf numFmtId="0" fontId="8" fillId="0" borderId="0" xfId="33" applyNumberFormat="1" applyFont="1" applyFill="1" applyBorder="1" applyAlignment="1">
      <alignment horizontal="left" vertical="center" wrapText="1"/>
      <protection/>
    </xf>
    <xf numFmtId="4" fontId="7" fillId="0" borderId="0" xfId="33" applyNumberFormat="1" applyFont="1" applyFill="1" applyBorder="1" applyAlignment="1">
      <alignment horizontal="right" vertical="center" wrapText="1"/>
      <protection/>
    </xf>
    <xf numFmtId="4" fontId="7" fillId="0" borderId="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center"/>
    </xf>
    <xf numFmtId="2" fontId="54" fillId="0" borderId="0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 wrapText="1"/>
    </xf>
    <xf numFmtId="4" fontId="7" fillId="0" borderId="10" xfId="33" applyNumberFormat="1" applyFont="1" applyFill="1" applyBorder="1" applyAlignment="1">
      <alignment horizontal="right" vertical="center" wrapText="1"/>
      <protection/>
    </xf>
    <xf numFmtId="0" fontId="9" fillId="0" borderId="17" xfId="0" applyFont="1" applyBorder="1" applyAlignment="1">
      <alignment wrapText="1"/>
    </xf>
    <xf numFmtId="0" fontId="7" fillId="0" borderId="18" xfId="33" applyNumberFormat="1" applyFont="1" applyFill="1" applyBorder="1" applyAlignment="1">
      <alignment horizontal="center" vertical="center" wrapText="1"/>
      <protection/>
    </xf>
    <xf numFmtId="0" fontId="8" fillId="0" borderId="18" xfId="33" applyNumberFormat="1" applyFont="1" applyFill="1" applyBorder="1" applyAlignment="1">
      <alignment horizontal="left" vertical="center" wrapText="1"/>
      <protection/>
    </xf>
    <xf numFmtId="4" fontId="7" fillId="0" borderId="18" xfId="33" applyNumberFormat="1" applyFont="1" applyFill="1" applyBorder="1" applyAlignment="1">
      <alignment horizontal="right" vertical="center" wrapText="1"/>
      <protection/>
    </xf>
    <xf numFmtId="4" fontId="7" fillId="0" borderId="18" xfId="0" applyNumberFormat="1" applyFont="1" applyBorder="1" applyAlignment="1">
      <alignment horizontal="right" vertical="center" wrapText="1"/>
    </xf>
    <xf numFmtId="0" fontId="10" fillId="0" borderId="12" xfId="0" applyFont="1" applyFill="1" applyBorder="1" applyAlignment="1">
      <alignment/>
    </xf>
    <xf numFmtId="0" fontId="8" fillId="34" borderId="10" xfId="33" applyNumberFormat="1" applyFont="1" applyFill="1" applyBorder="1" applyAlignment="1">
      <alignment horizontal="left" vertical="center" wrapText="1"/>
      <protection/>
    </xf>
    <xf numFmtId="0" fontId="5" fillId="33" borderId="1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/>
    </xf>
    <xf numFmtId="4" fontId="54" fillId="0" borderId="16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2" fontId="5" fillId="33" borderId="2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SheetLayoutView="100" workbookViewId="0" topLeftCell="A1">
      <selection activeCell="P43" sqref="P43"/>
    </sheetView>
  </sheetViews>
  <sheetFormatPr defaultColWidth="9.00390625" defaultRowHeight="12.75"/>
  <cols>
    <col min="1" max="1" width="3.75390625" style="0" customWidth="1"/>
    <col min="2" max="2" width="11.75390625" style="0" customWidth="1"/>
    <col min="3" max="3" width="46.875" style="0" customWidth="1"/>
    <col min="4" max="4" width="10.875" style="0" customWidth="1"/>
    <col min="5" max="5" width="9.375" style="0" customWidth="1"/>
    <col min="6" max="6" width="11.625" style="0" customWidth="1"/>
    <col min="7" max="7" width="9.75390625" style="0" customWidth="1"/>
    <col min="8" max="9" width="13.75390625" style="0" customWidth="1"/>
  </cols>
  <sheetData>
    <row r="1" spans="1:13" s="1" customFormat="1" ht="27.75" customHeight="1">
      <c r="A1" s="16" t="s">
        <v>1</v>
      </c>
      <c r="B1" s="3"/>
      <c r="D1" s="29" t="s">
        <v>18</v>
      </c>
      <c r="E1" s="95" t="s">
        <v>63</v>
      </c>
      <c r="F1" s="96"/>
      <c r="G1" s="96"/>
      <c r="H1" s="96"/>
      <c r="I1" s="55"/>
      <c r="J1" s="55"/>
      <c r="K1" s="55"/>
      <c r="L1" s="55"/>
      <c r="M1" s="55"/>
    </row>
    <row r="2" spans="1:9" s="1" customFormat="1" ht="15.75">
      <c r="A2" s="31" t="s">
        <v>3</v>
      </c>
      <c r="B2" s="3"/>
      <c r="E2" s="96"/>
      <c r="F2" s="96"/>
      <c r="G2" s="96"/>
      <c r="H2" s="96"/>
      <c r="I2" s="10"/>
    </row>
    <row r="3" spans="1:8" s="1" customFormat="1" ht="18" customHeight="1">
      <c r="A3" s="16" t="s">
        <v>2</v>
      </c>
      <c r="B3" s="3"/>
      <c r="C3" s="3"/>
      <c r="E3" s="96"/>
      <c r="F3" s="96"/>
      <c r="G3" s="96"/>
      <c r="H3" s="96"/>
    </row>
    <row r="4" spans="1:8" s="1" customFormat="1" ht="18" customHeight="1">
      <c r="A4" s="16"/>
      <c r="B4" s="3"/>
      <c r="C4" s="3"/>
      <c r="E4" s="96"/>
      <c r="F4" s="96"/>
      <c r="G4" s="96"/>
      <c r="H4" s="96"/>
    </row>
    <row r="5" spans="1:8" s="1" customFormat="1" ht="18" customHeight="1">
      <c r="A5" s="16"/>
      <c r="B5" s="3"/>
      <c r="C5" s="3"/>
      <c r="E5" s="30"/>
      <c r="F5" s="9"/>
      <c r="G5" s="9"/>
      <c r="H5" s="9"/>
    </row>
    <row r="6" spans="1:8" s="1" customFormat="1" ht="15.75">
      <c r="A6" s="4"/>
      <c r="B6" s="4"/>
      <c r="C6" s="5"/>
      <c r="D6" s="9" t="s">
        <v>97</v>
      </c>
      <c r="E6" s="29" t="s">
        <v>102</v>
      </c>
      <c r="F6" s="9"/>
      <c r="G6" s="9"/>
      <c r="H6" s="9"/>
    </row>
    <row r="7" spans="1:8" s="1" customFormat="1" ht="15">
      <c r="A7" s="3"/>
      <c r="B7" s="3"/>
      <c r="C7" s="3"/>
      <c r="D7" s="93" t="s">
        <v>103</v>
      </c>
      <c r="E7" s="94"/>
      <c r="F7" s="94"/>
      <c r="G7" s="9"/>
      <c r="H7" s="9"/>
    </row>
    <row r="8" spans="1:8" s="1" customFormat="1" ht="15">
      <c r="A8" s="3"/>
      <c r="B8" s="3"/>
      <c r="C8" s="3"/>
      <c r="D8" s="7"/>
      <c r="E8" s="7"/>
      <c r="F8" s="7"/>
      <c r="G8" s="7"/>
      <c r="H8" s="7"/>
    </row>
    <row r="9" spans="1:8" s="1" customFormat="1" ht="15">
      <c r="A9" s="3"/>
      <c r="B9" s="3"/>
      <c r="C9" s="3"/>
      <c r="D9" s="7"/>
      <c r="E9" s="7"/>
      <c r="F9" s="7"/>
      <c r="G9" s="7"/>
      <c r="H9" s="7"/>
    </row>
    <row r="10" spans="1:8" s="2" customFormat="1" ht="15" customHeight="1">
      <c r="A10" s="6"/>
      <c r="B10" s="97" t="s">
        <v>0</v>
      </c>
      <c r="C10" s="98"/>
      <c r="D10" s="98"/>
      <c r="E10" s="98"/>
      <c r="F10" s="98"/>
      <c r="G10" s="98"/>
      <c r="H10" s="98"/>
    </row>
    <row r="11" spans="1:8" s="2" customFormat="1" ht="15" customHeight="1" thickBot="1">
      <c r="A11" s="6"/>
      <c r="B11" s="28"/>
      <c r="C11" s="10"/>
      <c r="D11" s="10"/>
      <c r="E11" s="10"/>
      <c r="F11" s="10"/>
      <c r="G11" s="10"/>
      <c r="H11" s="10"/>
    </row>
    <row r="12" spans="1:9" s="11" customFormat="1" ht="21.75" customHeight="1" thickTop="1">
      <c r="A12" s="80" t="s">
        <v>4</v>
      </c>
      <c r="B12" s="85" t="s">
        <v>5</v>
      </c>
      <c r="C12" s="87" t="s">
        <v>6</v>
      </c>
      <c r="D12" s="89" t="s">
        <v>7</v>
      </c>
      <c r="E12" s="85" t="s">
        <v>8</v>
      </c>
      <c r="F12" s="85" t="s">
        <v>9</v>
      </c>
      <c r="G12" s="91" t="s">
        <v>10</v>
      </c>
      <c r="H12" s="41" t="s">
        <v>11</v>
      </c>
      <c r="I12" s="15"/>
    </row>
    <row r="13" spans="1:19" s="11" customFormat="1" ht="15.75" customHeight="1">
      <c r="A13" s="81"/>
      <c r="B13" s="86"/>
      <c r="C13" s="88"/>
      <c r="D13" s="90"/>
      <c r="E13" s="86"/>
      <c r="F13" s="86"/>
      <c r="G13" s="92"/>
      <c r="H13" s="42" t="s">
        <v>12</v>
      </c>
      <c r="I13" s="15"/>
      <c r="J13" s="12"/>
      <c r="K13" s="13"/>
      <c r="L13" s="14"/>
      <c r="M13" s="14"/>
      <c r="N13" s="14"/>
      <c r="O13" s="14"/>
      <c r="P13" s="14"/>
      <c r="Q13" s="14"/>
      <c r="R13" s="14"/>
      <c r="S13" s="14"/>
    </row>
    <row r="14" spans="1:8" s="2" customFormat="1" ht="15">
      <c r="A14" s="43"/>
      <c r="B14" s="44"/>
      <c r="C14" s="45" t="s">
        <v>43</v>
      </c>
      <c r="D14" s="35"/>
      <c r="E14" s="35"/>
      <c r="F14" s="34"/>
      <c r="G14" s="35"/>
      <c r="H14" s="46"/>
    </row>
    <row r="15" spans="1:9" s="2" customFormat="1" ht="15.75">
      <c r="A15" s="47">
        <v>1</v>
      </c>
      <c r="B15" s="17" t="s">
        <v>31</v>
      </c>
      <c r="C15" s="18" t="s">
        <v>73</v>
      </c>
      <c r="D15" s="19" t="s">
        <v>32</v>
      </c>
      <c r="E15" s="33" t="s">
        <v>29</v>
      </c>
      <c r="F15" s="20">
        <v>16.75</v>
      </c>
      <c r="G15" s="32">
        <v>25</v>
      </c>
      <c r="H15" s="49">
        <f>ROUND(F15*G15,2)</f>
        <v>418.75</v>
      </c>
      <c r="I15" s="39"/>
    </row>
    <row r="16" spans="1:9" s="2" customFormat="1" ht="15.75">
      <c r="A16" s="47">
        <v>2</v>
      </c>
      <c r="B16" s="17" t="s">
        <v>33</v>
      </c>
      <c r="C16" s="18" t="s">
        <v>74</v>
      </c>
      <c r="D16" s="19" t="s">
        <v>34</v>
      </c>
      <c r="E16" s="33" t="s">
        <v>29</v>
      </c>
      <c r="F16" s="20">
        <v>28</v>
      </c>
      <c r="G16" s="32">
        <v>25</v>
      </c>
      <c r="H16" s="49">
        <f>ROUND(F16*G16,2)</f>
        <v>700</v>
      </c>
      <c r="I16" s="39"/>
    </row>
    <row r="17" spans="1:9" s="2" customFormat="1" ht="15.75">
      <c r="A17" s="47">
        <v>3</v>
      </c>
      <c r="B17" s="17" t="s">
        <v>35</v>
      </c>
      <c r="C17" s="18" t="s">
        <v>75</v>
      </c>
      <c r="D17" s="19" t="s">
        <v>36</v>
      </c>
      <c r="E17" s="33" t="s">
        <v>29</v>
      </c>
      <c r="F17" s="20">
        <v>11.2</v>
      </c>
      <c r="G17" s="32">
        <v>25</v>
      </c>
      <c r="H17" s="49">
        <f>ROUND(F17*G17,2)</f>
        <v>280</v>
      </c>
      <c r="I17" s="39"/>
    </row>
    <row r="18" spans="1:9" s="2" customFormat="1" ht="15.75">
      <c r="A18" s="47">
        <v>4</v>
      </c>
      <c r="B18" s="17" t="s">
        <v>50</v>
      </c>
      <c r="C18" s="18" t="s">
        <v>52</v>
      </c>
      <c r="D18" s="19" t="s">
        <v>50</v>
      </c>
      <c r="E18" s="33" t="s">
        <v>48</v>
      </c>
      <c r="F18" s="20">
        <v>0.5</v>
      </c>
      <c r="G18" s="32">
        <v>30</v>
      </c>
      <c r="H18" s="49">
        <f>ROUND(F18*G18,2)</f>
        <v>15</v>
      </c>
      <c r="I18" s="39"/>
    </row>
    <row r="19" spans="1:9" s="2" customFormat="1" ht="15.75">
      <c r="A19" s="47"/>
      <c r="B19" s="17"/>
      <c r="C19" s="18"/>
      <c r="D19" s="19"/>
      <c r="E19" s="33"/>
      <c r="F19" s="20"/>
      <c r="G19" s="32"/>
      <c r="H19" s="57">
        <f>SUM(H15:H18)</f>
        <v>1413.75</v>
      </c>
      <c r="I19" s="39"/>
    </row>
    <row r="20" spans="1:9" s="2" customFormat="1" ht="15.75">
      <c r="A20" s="47"/>
      <c r="B20" s="17"/>
      <c r="C20" s="45" t="s">
        <v>25</v>
      </c>
      <c r="D20" s="19"/>
      <c r="E20" s="33"/>
      <c r="F20" s="20"/>
      <c r="G20" s="32"/>
      <c r="H20" s="49"/>
      <c r="I20" s="38"/>
    </row>
    <row r="21" spans="1:9" s="2" customFormat="1" ht="15.75">
      <c r="A21" s="47">
        <v>1</v>
      </c>
      <c r="B21" s="17" t="s">
        <v>37</v>
      </c>
      <c r="C21" s="18" t="s">
        <v>76</v>
      </c>
      <c r="D21" s="19" t="s">
        <v>38</v>
      </c>
      <c r="E21" s="33" t="s">
        <v>29</v>
      </c>
      <c r="F21" s="20">
        <v>5</v>
      </c>
      <c r="G21" s="32">
        <v>180</v>
      </c>
      <c r="H21" s="49">
        <f aca="true" t="shared" si="0" ref="H21:H28">ROUND(F21*G21,2)</f>
        <v>900</v>
      </c>
      <c r="I21" s="38"/>
    </row>
    <row r="22" spans="1:9" s="2" customFormat="1" ht="15.75">
      <c r="A22" s="47">
        <v>2</v>
      </c>
      <c r="B22" s="17" t="s">
        <v>41</v>
      </c>
      <c r="C22" s="18" t="s">
        <v>77</v>
      </c>
      <c r="D22" s="19" t="s">
        <v>42</v>
      </c>
      <c r="E22" s="33" t="s">
        <v>29</v>
      </c>
      <c r="F22" s="20">
        <v>6.7</v>
      </c>
      <c r="G22" s="32">
        <v>30</v>
      </c>
      <c r="H22" s="49">
        <f t="shared" si="0"/>
        <v>201</v>
      </c>
      <c r="I22" s="38"/>
    </row>
    <row r="23" spans="1:9" s="2" customFormat="1" ht="15.75">
      <c r="A23" s="47">
        <v>3</v>
      </c>
      <c r="B23" s="17" t="s">
        <v>39</v>
      </c>
      <c r="C23" s="18" t="s">
        <v>78</v>
      </c>
      <c r="D23" s="19" t="s">
        <v>40</v>
      </c>
      <c r="E23" s="33" t="s">
        <v>29</v>
      </c>
      <c r="F23" s="20">
        <v>6.7</v>
      </c>
      <c r="G23" s="32">
        <v>25</v>
      </c>
      <c r="H23" s="49">
        <f t="shared" si="0"/>
        <v>167.5</v>
      </c>
      <c r="I23" s="38"/>
    </row>
    <row r="24" spans="1:9" s="2" customFormat="1" ht="15.75">
      <c r="A24" s="47">
        <v>4</v>
      </c>
      <c r="B24" s="17" t="s">
        <v>55</v>
      </c>
      <c r="C24" s="18" t="s">
        <v>79</v>
      </c>
      <c r="D24" s="19" t="s">
        <v>56</v>
      </c>
      <c r="E24" s="33" t="s">
        <v>29</v>
      </c>
      <c r="F24" s="20">
        <v>10.7</v>
      </c>
      <c r="G24" s="32">
        <v>10</v>
      </c>
      <c r="H24" s="49">
        <f t="shared" si="0"/>
        <v>107</v>
      </c>
      <c r="I24" s="38"/>
    </row>
    <row r="25" spans="1:9" s="2" customFormat="1" ht="15.75">
      <c r="A25" s="47">
        <v>5</v>
      </c>
      <c r="B25" s="17" t="s">
        <v>57</v>
      </c>
      <c r="C25" s="18" t="s">
        <v>80</v>
      </c>
      <c r="D25" s="19" t="s">
        <v>58</v>
      </c>
      <c r="E25" s="33" t="s">
        <v>29</v>
      </c>
      <c r="F25" s="20">
        <v>0.34</v>
      </c>
      <c r="G25" s="32">
        <v>100</v>
      </c>
      <c r="H25" s="49">
        <f t="shared" si="0"/>
        <v>34</v>
      </c>
      <c r="I25" s="38"/>
    </row>
    <row r="26" spans="1:9" s="2" customFormat="1" ht="15.75">
      <c r="A26" s="47">
        <v>6</v>
      </c>
      <c r="B26" s="17" t="s">
        <v>59</v>
      </c>
      <c r="C26" s="18" t="s">
        <v>82</v>
      </c>
      <c r="D26" s="19" t="s">
        <v>60</v>
      </c>
      <c r="E26" s="33" t="s">
        <v>29</v>
      </c>
      <c r="F26" s="20">
        <v>3.4</v>
      </c>
      <c r="G26" s="32">
        <v>100</v>
      </c>
      <c r="H26" s="49">
        <f t="shared" si="0"/>
        <v>340</v>
      </c>
      <c r="I26" s="38"/>
    </row>
    <row r="27" spans="1:9" s="2" customFormat="1" ht="30">
      <c r="A27" s="47">
        <v>7</v>
      </c>
      <c r="B27" s="17" t="s">
        <v>61</v>
      </c>
      <c r="C27" s="18" t="s">
        <v>81</v>
      </c>
      <c r="D27" s="19" t="s">
        <v>62</v>
      </c>
      <c r="E27" s="33" t="s">
        <v>49</v>
      </c>
      <c r="F27" s="20">
        <v>5.6</v>
      </c>
      <c r="G27" s="32">
        <v>42</v>
      </c>
      <c r="H27" s="49">
        <f t="shared" si="0"/>
        <v>235.2</v>
      </c>
      <c r="I27" s="38"/>
    </row>
    <row r="28" spans="1:9" s="2" customFormat="1" ht="15.75">
      <c r="A28" s="47">
        <v>8</v>
      </c>
      <c r="B28" s="17" t="s">
        <v>64</v>
      </c>
      <c r="C28" s="18" t="s">
        <v>84</v>
      </c>
      <c r="D28" s="19" t="s">
        <v>65</v>
      </c>
      <c r="E28" s="33" t="s">
        <v>29</v>
      </c>
      <c r="F28" s="20">
        <v>13.5</v>
      </c>
      <c r="G28" s="32">
        <v>10</v>
      </c>
      <c r="H28" s="49">
        <f t="shared" si="0"/>
        <v>135</v>
      </c>
      <c r="I28" s="38"/>
    </row>
    <row r="29" spans="1:9" s="2" customFormat="1" ht="15.75">
      <c r="A29" s="54"/>
      <c r="B29" s="17"/>
      <c r="C29" s="18"/>
      <c r="D29" s="19"/>
      <c r="E29" s="33"/>
      <c r="F29" s="50"/>
      <c r="G29" s="32"/>
      <c r="H29" s="70">
        <f>SUM(H21:H28)</f>
        <v>2119.7</v>
      </c>
      <c r="I29" s="38"/>
    </row>
    <row r="30" spans="1:9" s="2" customFormat="1" ht="15.75">
      <c r="A30" s="47"/>
      <c r="B30" s="17"/>
      <c r="C30" s="18"/>
      <c r="D30" s="19"/>
      <c r="E30" s="33"/>
      <c r="F30" s="20"/>
      <c r="G30" s="32"/>
      <c r="H30" s="48"/>
      <c r="I30" s="38"/>
    </row>
    <row r="31" spans="1:9" s="2" customFormat="1" ht="15.75">
      <c r="A31" s="47"/>
      <c r="B31" s="17"/>
      <c r="C31" s="45" t="s">
        <v>44</v>
      </c>
      <c r="D31" s="19"/>
      <c r="E31" s="33"/>
      <c r="F31" s="20"/>
      <c r="G31" s="32"/>
      <c r="H31" s="48"/>
      <c r="I31" s="38"/>
    </row>
    <row r="32" spans="1:9" s="2" customFormat="1" ht="15.75">
      <c r="A32" s="47">
        <v>1</v>
      </c>
      <c r="B32" s="17" t="s">
        <v>28</v>
      </c>
      <c r="C32" s="18" t="s">
        <v>83</v>
      </c>
      <c r="D32" s="19" t="s">
        <v>45</v>
      </c>
      <c r="E32" s="33" t="s">
        <v>29</v>
      </c>
      <c r="F32" s="20">
        <v>6.7</v>
      </c>
      <c r="G32" s="32">
        <v>25</v>
      </c>
      <c r="H32" s="49">
        <f>ROUND(F32*G32,2)</f>
        <v>167.5</v>
      </c>
      <c r="I32" s="38"/>
    </row>
    <row r="33" spans="1:9" s="2" customFormat="1" ht="15">
      <c r="A33" s="51">
        <v>2</v>
      </c>
      <c r="B33" s="17" t="s">
        <v>46</v>
      </c>
      <c r="C33" s="18" t="s">
        <v>96</v>
      </c>
      <c r="D33" s="19" t="s">
        <v>47</v>
      </c>
      <c r="E33" s="33" t="s">
        <v>30</v>
      </c>
      <c r="F33" s="20">
        <v>15.7</v>
      </c>
      <c r="G33" s="32">
        <v>10</v>
      </c>
      <c r="H33" s="49">
        <f>ROUND(F33*G33,2)</f>
        <v>157</v>
      </c>
      <c r="I33" s="38"/>
    </row>
    <row r="34" spans="1:9" s="2" customFormat="1" ht="15.75">
      <c r="A34" s="51"/>
      <c r="B34" s="19"/>
      <c r="C34" s="18"/>
      <c r="D34" s="19"/>
      <c r="E34" s="33"/>
      <c r="F34" s="20"/>
      <c r="G34" s="32"/>
      <c r="H34" s="70">
        <f>SUM(H32:H33)</f>
        <v>324.5</v>
      </c>
      <c r="I34" s="38"/>
    </row>
    <row r="35" spans="1:8" s="2" customFormat="1" ht="15.75">
      <c r="A35" s="53"/>
      <c r="B35" s="17"/>
      <c r="C35" s="45" t="s">
        <v>26</v>
      </c>
      <c r="D35" s="19"/>
      <c r="E35" s="19"/>
      <c r="F35" s="52"/>
      <c r="G35" s="32"/>
      <c r="H35" s="48"/>
    </row>
    <row r="36" spans="1:8" s="2" customFormat="1" ht="15.75">
      <c r="A36" s="53">
        <v>1</v>
      </c>
      <c r="B36" s="17" t="s">
        <v>51</v>
      </c>
      <c r="C36" s="18" t="s">
        <v>85</v>
      </c>
      <c r="D36" s="19" t="s">
        <v>54</v>
      </c>
      <c r="E36" s="19" t="s">
        <v>27</v>
      </c>
      <c r="F36" s="52">
        <v>300</v>
      </c>
      <c r="G36" s="32">
        <v>1</v>
      </c>
      <c r="H36" s="49">
        <f>ROUND(F36*G36,2)</f>
        <v>300</v>
      </c>
    </row>
    <row r="37" spans="1:8" s="2" customFormat="1" ht="15.75">
      <c r="A37" s="53"/>
      <c r="B37" s="17"/>
      <c r="C37" s="18"/>
      <c r="D37" s="19"/>
      <c r="E37" s="19"/>
      <c r="F37" s="52"/>
      <c r="G37" s="32"/>
      <c r="H37" s="70">
        <f>SUM(H36)</f>
        <v>300</v>
      </c>
    </row>
    <row r="38" spans="1:8" s="2" customFormat="1" ht="15.75">
      <c r="A38" s="53"/>
      <c r="B38" s="19"/>
      <c r="C38" s="45" t="s">
        <v>53</v>
      </c>
      <c r="D38" s="19"/>
      <c r="E38" s="19"/>
      <c r="F38" s="52"/>
      <c r="G38" s="32"/>
      <c r="H38" s="48"/>
    </row>
    <row r="39" spans="1:8" s="2" customFormat="1" ht="15.75">
      <c r="A39" s="53">
        <v>1</v>
      </c>
      <c r="B39" s="19" t="s">
        <v>67</v>
      </c>
      <c r="C39" s="18" t="s">
        <v>86</v>
      </c>
      <c r="D39" s="19" t="s">
        <v>68</v>
      </c>
      <c r="E39" s="19" t="s">
        <v>29</v>
      </c>
      <c r="F39" s="52">
        <v>10</v>
      </c>
      <c r="G39" s="32">
        <v>25</v>
      </c>
      <c r="H39" s="49">
        <f>ROUND(F39*G39,2)</f>
        <v>250</v>
      </c>
    </row>
    <row r="40" spans="1:8" s="2" customFormat="1" ht="15.75">
      <c r="A40" s="53">
        <v>2</v>
      </c>
      <c r="B40" s="19" t="s">
        <v>100</v>
      </c>
      <c r="C40" s="79" t="s">
        <v>99</v>
      </c>
      <c r="D40" s="19" t="s">
        <v>101</v>
      </c>
      <c r="E40" s="19" t="s">
        <v>29</v>
      </c>
      <c r="F40" s="52">
        <v>20</v>
      </c>
      <c r="G40" s="32">
        <v>5.6</v>
      </c>
      <c r="H40" s="49">
        <f>ROUND(F40*G40,2)</f>
        <v>112</v>
      </c>
    </row>
    <row r="41" spans="1:8" s="2" customFormat="1" ht="15.75">
      <c r="A41" s="53"/>
      <c r="B41" s="19"/>
      <c r="C41" s="18"/>
      <c r="D41" s="19"/>
      <c r="E41" s="19"/>
      <c r="F41" s="52"/>
      <c r="G41" s="32"/>
      <c r="H41" s="57">
        <f>SUM(H39:H40)</f>
        <v>362</v>
      </c>
    </row>
    <row r="42" spans="1:8" s="56" customFormat="1" ht="15.75">
      <c r="A42" s="71"/>
      <c r="B42" s="61"/>
      <c r="C42" s="45" t="s">
        <v>66</v>
      </c>
      <c r="D42" s="61"/>
      <c r="E42" s="61"/>
      <c r="F42" s="72"/>
      <c r="G42" s="62"/>
      <c r="H42" s="49"/>
    </row>
    <row r="43" spans="1:8" s="56" customFormat="1" ht="30">
      <c r="A43" s="71">
        <v>1</v>
      </c>
      <c r="B43" s="61" t="s">
        <v>87</v>
      </c>
      <c r="C43" s="79" t="s">
        <v>93</v>
      </c>
      <c r="D43" s="61" t="s">
        <v>88</v>
      </c>
      <c r="E43" s="61" t="s">
        <v>29</v>
      </c>
      <c r="F43" s="72">
        <v>5.9</v>
      </c>
      <c r="G43" s="62">
        <v>900</v>
      </c>
      <c r="H43" s="49">
        <f>ROUND(F43*G43,2)</f>
        <v>5310</v>
      </c>
    </row>
    <row r="44" spans="1:8" s="56" customFormat="1" ht="15.75">
      <c r="A44" s="71">
        <v>2</v>
      </c>
      <c r="B44" s="61" t="s">
        <v>91</v>
      </c>
      <c r="C44" s="79" t="s">
        <v>95</v>
      </c>
      <c r="D44" s="61" t="s">
        <v>92</v>
      </c>
      <c r="E44" s="61" t="s">
        <v>29</v>
      </c>
      <c r="F44" s="72">
        <v>1.2</v>
      </c>
      <c r="G44" s="62">
        <v>900</v>
      </c>
      <c r="H44" s="49">
        <f>ROUND(F44*G44,2)</f>
        <v>1080</v>
      </c>
    </row>
    <row r="45" spans="1:8" s="56" customFormat="1" ht="30">
      <c r="A45" s="71">
        <v>3</v>
      </c>
      <c r="B45" s="61" t="s">
        <v>89</v>
      </c>
      <c r="C45" s="79" t="s">
        <v>94</v>
      </c>
      <c r="D45" s="61" t="s">
        <v>90</v>
      </c>
      <c r="E45" s="61" t="s">
        <v>29</v>
      </c>
      <c r="F45" s="72">
        <v>15</v>
      </c>
      <c r="G45" s="62">
        <v>900</v>
      </c>
      <c r="H45" s="49">
        <f>ROUND(F45*G45,2)</f>
        <v>13500</v>
      </c>
    </row>
    <row r="46" spans="1:8" s="56" customFormat="1" ht="16.5" thickBot="1">
      <c r="A46" s="73"/>
      <c r="B46" s="74"/>
      <c r="C46" s="75"/>
      <c r="D46" s="74"/>
      <c r="E46" s="74"/>
      <c r="F46" s="76"/>
      <c r="G46" s="77"/>
      <c r="H46" s="57">
        <f>SUM(H43:H45)</f>
        <v>19890</v>
      </c>
    </row>
    <row r="47" spans="1:8" s="56" customFormat="1" ht="16.5" thickBot="1" thickTop="1">
      <c r="A47" s="63"/>
      <c r="B47" s="64"/>
      <c r="C47" s="65"/>
      <c r="D47" s="64"/>
      <c r="E47" s="64"/>
      <c r="F47" s="66"/>
      <c r="G47" s="67"/>
      <c r="H47" s="58"/>
    </row>
    <row r="48" spans="2:9" s="37" customFormat="1" ht="18" thickBot="1">
      <c r="B48" s="68"/>
      <c r="C48" s="26" t="s">
        <v>13</v>
      </c>
      <c r="D48" s="78"/>
      <c r="E48" s="78"/>
      <c r="F48" s="27"/>
      <c r="G48" s="82">
        <f>SUM(H19+H29+H34+H37+H41+H46)</f>
        <v>24409.95</v>
      </c>
      <c r="H48" s="83"/>
      <c r="I48" s="69"/>
    </row>
    <row r="49" spans="2:13" s="21" customFormat="1" ht="18" thickBot="1">
      <c r="B49" s="22"/>
      <c r="C49" s="40" t="s">
        <v>22</v>
      </c>
      <c r="D49" s="27"/>
      <c r="E49" s="27"/>
      <c r="F49" s="27"/>
      <c r="G49" s="84">
        <f>G48*0.18</f>
        <v>4393.791</v>
      </c>
      <c r="H49" s="83">
        <f>G48*0.15</f>
        <v>3661.4925</v>
      </c>
      <c r="I49" s="23"/>
      <c r="L49" s="37"/>
      <c r="M49" s="37"/>
    </row>
    <row r="50" spans="2:13" s="21" customFormat="1" ht="18" thickBot="1">
      <c r="B50" s="22"/>
      <c r="C50" s="26" t="s">
        <v>69</v>
      </c>
      <c r="D50" s="27"/>
      <c r="E50" s="27"/>
      <c r="F50" s="27"/>
      <c r="G50" s="82">
        <f>G48+G49</f>
        <v>28803.741</v>
      </c>
      <c r="H50" s="83"/>
      <c r="I50" s="23"/>
      <c r="L50" s="37"/>
      <c r="M50" s="37"/>
    </row>
    <row r="51" spans="2:13" s="21" customFormat="1" ht="18" thickBot="1">
      <c r="B51" s="22"/>
      <c r="C51" s="26" t="s">
        <v>23</v>
      </c>
      <c r="D51" s="27"/>
      <c r="E51" s="27"/>
      <c r="F51" s="27"/>
      <c r="G51" s="36"/>
      <c r="H51" s="60">
        <f>G50*0.15</f>
        <v>4320.56115</v>
      </c>
      <c r="I51" s="23"/>
      <c r="L51" s="37"/>
      <c r="M51" s="37"/>
    </row>
    <row r="52" spans="2:13" s="21" customFormat="1" ht="18" thickBot="1">
      <c r="B52" s="22"/>
      <c r="C52" s="26" t="s">
        <v>70</v>
      </c>
      <c r="D52" s="27"/>
      <c r="E52" s="27"/>
      <c r="F52" s="27"/>
      <c r="G52" s="36"/>
      <c r="H52" s="60">
        <f>G50+H51</f>
        <v>33124.30215</v>
      </c>
      <c r="I52" s="23"/>
      <c r="L52" s="37"/>
      <c r="M52" s="37"/>
    </row>
    <row r="53" spans="2:13" s="21" customFormat="1" ht="18" thickBot="1">
      <c r="B53" s="22"/>
      <c r="C53" s="26" t="s">
        <v>72</v>
      </c>
      <c r="D53" s="27"/>
      <c r="E53" s="27"/>
      <c r="F53" s="27"/>
      <c r="G53" s="36"/>
      <c r="H53" s="59">
        <v>0.7</v>
      </c>
      <c r="I53" s="23"/>
      <c r="L53" s="37"/>
      <c r="M53" s="37"/>
    </row>
    <row r="54" spans="2:13" s="21" customFormat="1" ht="18" thickBot="1">
      <c r="B54" s="22"/>
      <c r="C54" s="26" t="s">
        <v>71</v>
      </c>
      <c r="D54" s="27"/>
      <c r="E54" s="27"/>
      <c r="F54" s="27"/>
      <c r="G54" s="82">
        <f>SUM(H52:H53)</f>
        <v>33125.00215</v>
      </c>
      <c r="H54" s="83"/>
      <c r="I54" s="23"/>
      <c r="L54" s="37"/>
      <c r="M54" s="37"/>
    </row>
    <row r="55" spans="2:13" s="21" customFormat="1" ht="18" thickBot="1">
      <c r="B55" s="22"/>
      <c r="C55" s="26" t="s">
        <v>24</v>
      </c>
      <c r="D55" s="27"/>
      <c r="E55" s="27"/>
      <c r="F55" s="27"/>
      <c r="G55" s="36"/>
      <c r="H55" s="60">
        <v>7950</v>
      </c>
      <c r="I55" s="23"/>
      <c r="L55" s="37"/>
      <c r="M55" s="37"/>
    </row>
    <row r="56" spans="2:13" s="21" customFormat="1" ht="18" thickBot="1">
      <c r="B56" s="22"/>
      <c r="C56" s="26" t="s">
        <v>14</v>
      </c>
      <c r="D56" s="27"/>
      <c r="E56" s="27"/>
      <c r="F56" s="27"/>
      <c r="G56" s="82">
        <f>SUM(G54:H55)</f>
        <v>41075.00215</v>
      </c>
      <c r="H56" s="83"/>
      <c r="I56" s="23"/>
      <c r="L56" s="37"/>
      <c r="M56" s="37"/>
    </row>
    <row r="57" spans="2:9" ht="16.5" thickBot="1">
      <c r="B57" s="8"/>
      <c r="D57" s="27"/>
      <c r="E57" s="27"/>
      <c r="I57" s="23"/>
    </row>
    <row r="58" spans="2:9" ht="15.75">
      <c r="B58" s="8"/>
      <c r="I58" s="23"/>
    </row>
    <row r="59" spans="2:9" ht="15.75">
      <c r="B59" s="8"/>
      <c r="I59" s="23"/>
    </row>
    <row r="60" spans="2:9" ht="15.75">
      <c r="B60" s="8"/>
      <c r="I60" s="23"/>
    </row>
    <row r="61" spans="2:9" s="21" customFormat="1" ht="20.25" customHeight="1">
      <c r="B61" s="22"/>
      <c r="D61"/>
      <c r="E61"/>
      <c r="F61" s="24" t="s">
        <v>98</v>
      </c>
      <c r="I61" s="25"/>
    </row>
    <row r="62" spans="3:9" s="21" customFormat="1" ht="21.75" customHeight="1">
      <c r="C62" s="22" t="s">
        <v>19</v>
      </c>
      <c r="F62" s="24" t="s">
        <v>15</v>
      </c>
      <c r="I62" s="25"/>
    </row>
    <row r="63" spans="6:9" s="21" customFormat="1" ht="21.75" customHeight="1">
      <c r="F63" s="24"/>
      <c r="I63" s="25"/>
    </row>
    <row r="64" spans="6:9" s="21" customFormat="1" ht="15.75" customHeight="1">
      <c r="F64" s="24"/>
      <c r="I64" s="25"/>
    </row>
    <row r="65" spans="6:9" s="21" customFormat="1" ht="18.75" customHeight="1">
      <c r="F65" s="24"/>
      <c r="I65" s="25"/>
    </row>
    <row r="66" spans="3:9" s="21" customFormat="1" ht="17.25">
      <c r="C66" s="22" t="s">
        <v>21</v>
      </c>
      <c r="F66" s="24" t="s">
        <v>16</v>
      </c>
      <c r="I66" s="25"/>
    </row>
    <row r="67" spans="3:9" s="21" customFormat="1" ht="21" customHeight="1">
      <c r="C67" s="22" t="s">
        <v>20</v>
      </c>
      <c r="F67" s="24" t="s">
        <v>17</v>
      </c>
      <c r="I67" s="25"/>
    </row>
    <row r="68" spans="4:5" ht="17.25">
      <c r="D68" s="21"/>
      <c r="E68" s="21"/>
    </row>
  </sheetData>
  <sheetProtection/>
  <mergeCells count="15">
    <mergeCell ref="D7:F7"/>
    <mergeCell ref="E1:H4"/>
    <mergeCell ref="B10:H10"/>
    <mergeCell ref="G54:H54"/>
    <mergeCell ref="G56:H56"/>
    <mergeCell ref="A12:A13"/>
    <mergeCell ref="G48:H48"/>
    <mergeCell ref="G49:H49"/>
    <mergeCell ref="G50:H50"/>
    <mergeCell ref="B12:B13"/>
    <mergeCell ref="C12:C13"/>
    <mergeCell ref="D12:D13"/>
    <mergeCell ref="E12:E13"/>
    <mergeCell ref="F12:F13"/>
    <mergeCell ref="G12:G13"/>
  </mergeCells>
  <printOptions/>
  <pageMargins left="0.1968503937007874" right="0.1968503937007874" top="0.7874015748031497" bottom="0.1968503937007874" header="0.5118110236220472" footer="0.5118110236220472"/>
  <pageSetup horizontalDpi="240" verticalDpi="24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user</cp:lastModifiedBy>
  <cp:lastPrinted>2018-07-23T07:13:34Z</cp:lastPrinted>
  <dcterms:created xsi:type="dcterms:W3CDTF">2003-04-10T08:39:04Z</dcterms:created>
  <dcterms:modified xsi:type="dcterms:W3CDTF">2020-09-04T05:46:09Z</dcterms:modified>
  <cp:category/>
  <cp:version/>
  <cp:contentType/>
  <cp:contentStatus/>
</cp:coreProperties>
</file>